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ources &amp; Uses" sheetId="1" state="visible" r:id="rId1"/>
    <sheet xmlns:r="http://schemas.openxmlformats.org/officeDocument/2006/relationships" name="Phased Equity" sheetId="2" state="visible" r:id="rId2"/>
    <sheet xmlns:r="http://schemas.openxmlformats.org/officeDocument/2006/relationships" name="Returns" sheetId="3" state="visible" r:id="rId3"/>
    <sheet xmlns:r="http://schemas.openxmlformats.org/officeDocument/2006/relationships" name="Comp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;(&quot;$&quot;#,##0);-"/>
    <numFmt numFmtId="165" formatCode="0.0%;(0.0%);-"/>
  </numFmts>
  <fonts count="4">
    <font>
      <name val="Calibri"/>
      <family val="2"/>
      <color theme="1"/>
      <sz val="11"/>
      <scheme val="minor"/>
    </font>
    <font>
      <b val="1"/>
      <color rgb="000B4F6C"/>
      <sz val="14"/>
    </font>
    <font>
      <b val="1"/>
    </font>
    <font>
      <i val="1"/>
    </font>
  </fonts>
  <fills count="3">
    <fill>
      <patternFill/>
    </fill>
    <fill>
      <patternFill patternType="gray125"/>
    </fill>
    <fill>
      <patternFill patternType="solid">
        <fgColor rgb="00DCEE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164" fontId="0" fillId="0" borderId="0" pivotButton="0" quotePrefix="0" xfId="0"/>
    <xf numFmtId="0" fontId="2" fillId="0" borderId="0" pivotButton="0" quotePrefix="0" xfId="0"/>
    <xf numFmtId="164" fontId="2" fillId="0" borderId="0" pivotButton="0" quotePrefix="0" xfId="0"/>
    <xf numFmtId="3" fontId="0" fillId="0" borderId="0" pivotButton="0" quotePrefix="0" xfId="0"/>
    <xf numFmtId="165" fontId="0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40" customWidth="1" min="1" max="1"/>
    <col width="13" customWidth="1" min="2" max="2"/>
    <col width="40" customWidth="1" min="3" max="3"/>
  </cols>
  <sheetData>
    <row r="1">
      <c r="A1" s="1" t="inlineStr">
        <is>
          <t>1651 N Fort Lauderdale Beach Blvd — Sources &amp; Uses</t>
        </is>
      </c>
    </row>
    <row r="2"/>
    <row r="3">
      <c r="A3" s="2" t="inlineStr">
        <is>
          <t>USES OF FUNDS</t>
        </is>
      </c>
      <c r="B3" s="2" t="inlineStr">
        <is>
          <t>Amount</t>
        </is>
      </c>
      <c r="C3" s="2" t="inlineStr">
        <is>
          <t>Notes</t>
        </is>
      </c>
    </row>
    <row r="4">
      <c r="A4" t="inlineStr">
        <is>
          <t>Land acquisition</t>
        </is>
      </c>
      <c r="B4" s="3" t="n">
        <v>4200000</v>
      </c>
      <c r="C4" t="inlineStr">
        <is>
          <t>Purchase price of the lot</t>
        </is>
      </c>
    </row>
    <row r="5">
      <c r="A5" t="inlineStr">
        <is>
          <t>Hard costs (construction)</t>
        </is>
      </c>
      <c r="B5" s="3" t="n">
        <v>7200000</v>
      </c>
      <c r="C5" t="inlineStr">
        <is>
          <t>Build cost — labor + materials</t>
        </is>
      </c>
    </row>
    <row r="6">
      <c r="A6" t="inlineStr">
        <is>
          <t>Soft costs</t>
        </is>
      </c>
      <c r="B6" s="3" t="n">
        <v>900000</v>
      </c>
      <c r="C6" t="inlineStr">
        <is>
          <t>Architect, engineering, permits, legal</t>
        </is>
      </c>
    </row>
    <row r="7">
      <c r="A7" t="inlineStr">
        <is>
          <t>Developer fee</t>
        </is>
      </c>
      <c r="B7" s="3" t="n">
        <v>580000</v>
      </c>
      <c r="C7" t="inlineStr">
        <is>
          <t>Developer compensation</t>
        </is>
      </c>
    </row>
    <row r="8">
      <c r="A8" t="inlineStr">
        <is>
          <t>Interest reserve</t>
        </is>
      </c>
      <c r="B8" s="3" t="n">
        <v>1400000</v>
      </c>
      <c r="C8" t="inlineStr">
        <is>
          <t>Loan interest carried during construction</t>
        </is>
      </c>
    </row>
    <row r="9">
      <c r="A9" s="4" t="inlineStr">
        <is>
          <t>Total Project Cost</t>
        </is>
      </c>
      <c r="B9" s="5">
        <f>SUM(B4:B8)</f>
        <v/>
      </c>
    </row>
    <row r="10"/>
    <row r="11">
      <c r="A11" s="2" t="inlineStr">
        <is>
          <t>SOURCES OF FUNDS</t>
        </is>
      </c>
      <c r="B11" s="2" t="inlineStr">
        <is>
          <t>Amount</t>
        </is>
      </c>
      <c r="C11" s="2" t="inlineStr">
        <is>
          <t>Notes</t>
        </is>
      </c>
    </row>
    <row r="12">
      <c r="A12" t="inlineStr">
        <is>
          <t>Construction loan (80% LTC)</t>
        </is>
      </c>
      <c r="B12" s="3">
        <f>B9*0.8</f>
        <v/>
      </c>
      <c r="C12" t="inlineStr">
        <is>
          <t>Senior debt</t>
        </is>
      </c>
    </row>
    <row r="13">
      <c r="A13" t="inlineStr">
        <is>
          <t>Sponsor / investor equity (20%)</t>
        </is>
      </c>
      <c r="B13" s="3">
        <f>B9-B12</f>
        <v/>
      </c>
      <c r="C13" t="inlineStr">
        <is>
          <t>Phased: ~$880K at closing, ~$2.0M at month 12</t>
        </is>
      </c>
    </row>
    <row r="14">
      <c r="A14" s="4" t="inlineStr">
        <is>
          <t>Total Sources</t>
        </is>
      </c>
      <c r="B14" s="5">
        <f>B12+B13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22" customWidth="1" min="1" max="1"/>
    <col width="10" customWidth="1" min="2" max="2"/>
    <col width="13" customWidth="1" min="3" max="3"/>
    <col width="12" customWidth="1" min="4" max="4"/>
  </cols>
  <sheetData>
    <row r="1">
      <c r="A1" s="1" t="inlineStr">
        <is>
          <t>Phased Capital Calls</t>
        </is>
      </c>
    </row>
    <row r="2"/>
    <row r="3">
      <c r="A3" s="2" t="inlineStr">
        <is>
          <t>Phase</t>
        </is>
      </c>
      <c r="B3" s="2" t="inlineStr">
        <is>
          <t>Timing</t>
        </is>
      </c>
      <c r="C3" s="2" t="inlineStr">
        <is>
          <t>Amount</t>
        </is>
      </c>
      <c r="D3" s="2" t="inlineStr">
        <is>
          <t>Cumulative</t>
        </is>
      </c>
    </row>
    <row r="4">
      <c r="A4" t="inlineStr">
        <is>
          <t>Closing</t>
        </is>
      </c>
      <c r="B4" t="inlineStr">
        <is>
          <t>Month 0</t>
        </is>
      </c>
      <c r="C4" s="3" t="n">
        <v>880000</v>
      </c>
      <c r="D4" s="3" t="n">
        <v>880000</v>
      </c>
    </row>
    <row r="5">
      <c r="A5" t="inlineStr">
        <is>
          <t>Construction draw</t>
        </is>
      </c>
      <c r="B5" t="inlineStr">
        <is>
          <t>Month 12</t>
        </is>
      </c>
      <c r="C5" s="3" t="n">
        <v>2200000</v>
      </c>
      <c r="D5" s="3" t="n">
        <v>3080000</v>
      </c>
    </row>
    <row r="6"/>
    <row r="7">
      <c r="A7" s="4" t="inlineStr">
        <is>
          <t>Total equity</t>
        </is>
      </c>
      <c r="B7" t="inlineStr"/>
      <c r="C7" s="3">
        <f>SUM(C4:C5)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40" customWidth="1" min="1" max="1"/>
    <col width="26" customWidth="1" min="2" max="2"/>
    <col width="26" customWidth="1" min="3" max="3"/>
    <col width="26" customWidth="1" min="4" max="4"/>
  </cols>
  <sheetData>
    <row r="1">
      <c r="A1" s="1" t="inlineStr">
        <is>
          <t>Three-Scenario Waterfall</t>
        </is>
      </c>
    </row>
    <row r="2"/>
    <row r="3">
      <c r="A3" s="2" t="inlineStr">
        <is>
          <t>Assumption</t>
        </is>
      </c>
      <c r="B3" s="2" t="inlineStr">
        <is>
          <t>Bad Case</t>
        </is>
      </c>
      <c r="C3" s="2" t="inlineStr">
        <is>
          <t>Base Case</t>
        </is>
      </c>
      <c r="D3" s="2" t="inlineStr">
        <is>
          <t>Upside Case</t>
        </is>
      </c>
    </row>
    <row r="4">
      <c r="A4" s="6" t="inlineStr">
        <is>
          <t>Sellable SF</t>
        </is>
      </c>
      <c r="B4" s="6" t="n">
        <v>5800</v>
      </c>
      <c r="C4" s="6" t="n">
        <v>5800</v>
      </c>
      <c r="D4" s="6" t="n">
        <v>5800</v>
      </c>
    </row>
    <row r="5">
      <c r="A5" t="inlineStr">
        <is>
          <t>Price per SF</t>
        </is>
      </c>
      <c r="B5" s="3" t="n">
        <v>1800</v>
      </c>
      <c r="C5" s="3" t="n">
        <v>2000</v>
      </c>
      <c r="D5" s="3" t="n">
        <v>2200</v>
      </c>
    </row>
    <row r="6">
      <c r="A6" t="inlineStr">
        <is>
          <t>Gross sales price</t>
        </is>
      </c>
      <c r="B6" s="3">
        <f>B4*B5</f>
        <v/>
      </c>
      <c r="C6" s="3">
        <f>C4*C5</f>
        <v/>
      </c>
      <c r="D6" s="3">
        <f>D4*D5</f>
        <v/>
      </c>
    </row>
    <row r="7">
      <c r="A7" t="inlineStr">
        <is>
          <t>Less: selling costs (5%)</t>
        </is>
      </c>
      <c r="B7" s="3">
        <f>-B6*0.05</f>
        <v/>
      </c>
      <c r="C7" s="3">
        <f>-C6*0.05</f>
        <v/>
      </c>
      <c r="D7" s="3">
        <f>-D6*0.05</f>
        <v/>
      </c>
    </row>
    <row r="8">
      <c r="A8" t="inlineStr">
        <is>
          <t>Net sales proceeds</t>
        </is>
      </c>
      <c r="B8" s="3">
        <f>B6+B7</f>
        <v/>
      </c>
      <c r="C8" s="3">
        <f>C6+C7</f>
        <v/>
      </c>
      <c r="D8" s="3">
        <f>D6+D7</f>
        <v/>
      </c>
    </row>
    <row r="9">
      <c r="A9" t="inlineStr">
        <is>
          <t>Total project cost</t>
        </is>
      </c>
      <c r="B9" s="3">
        <f>'Sources &amp; Uses'!B9</f>
        <v/>
      </c>
      <c r="C9" s="3">
        <f>'Sources &amp; Uses'!B9</f>
        <v/>
      </c>
      <c r="D9" s="3">
        <f>'Sources &amp; Uses'!B9</f>
        <v/>
      </c>
    </row>
    <row r="10">
      <c r="A10" t="inlineStr">
        <is>
          <t>Project profit</t>
        </is>
      </c>
      <c r="B10" s="3">
        <f>B8-B9</f>
        <v/>
      </c>
      <c r="C10" s="3">
        <f>C8-C9</f>
        <v/>
      </c>
      <c r="D10" s="3">
        <f>D8-D9</f>
        <v/>
      </c>
    </row>
    <row r="11">
      <c r="A11" t="inlineStr">
        <is>
          <t>Equity invested</t>
        </is>
      </c>
      <c r="B11" s="3" t="n">
        <v>2900000</v>
      </c>
      <c r="C11" s="3" t="n">
        <v>2900000</v>
      </c>
      <c r="D11" s="3" t="n">
        <v>2900000</v>
      </c>
    </row>
    <row r="12">
      <c r="A12" t="inlineStr">
        <is>
          <t>Loan repaid (80% of cost)</t>
        </is>
      </c>
      <c r="B12" s="3">
        <f>'Sources &amp; Uses'!B9*0.8</f>
        <v/>
      </c>
      <c r="C12" s="3">
        <f>'Sources &amp; Uses'!B9*0.8</f>
        <v/>
      </c>
      <c r="D12" s="3">
        <f>'Sources &amp; Uses'!B9*0.8</f>
        <v/>
      </c>
    </row>
    <row r="13">
      <c r="A13" t="inlineStr">
        <is>
          <t>Return on Equity (ROE)</t>
        </is>
      </c>
      <c r="B13" s="7">
        <f>B10/B11</f>
        <v/>
      </c>
      <c r="C13" s="7">
        <f>C10/C11</f>
        <v/>
      </c>
      <c r="D13" s="7">
        <f>D10/D11</f>
        <v/>
      </c>
    </row>
    <row r="14"/>
    <row r="15">
      <c r="A15" s="8" t="inlineStr">
        <is>
          <t>Note: equity is phased — ~$880K at closing + ~$2.2M at month 12.</t>
        </is>
      </c>
    </row>
    <row r="16">
      <c r="A16" s="8" t="inlineStr">
        <is>
          <t>Cash-on-cash on early money is materially higher than headline ROE.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selection activeCell="A1" sqref="A1"/>
    </sheetView>
  </sheetViews>
  <sheetFormatPr baseColWidth="8" defaultRowHeight="15"/>
  <cols>
    <col width="40" customWidth="1" min="1" max="1"/>
    <col width="12" customWidth="1" min="2" max="2"/>
    <col width="6" customWidth="1" min="3" max="3"/>
    <col width="8" customWidth="1" min="4" max="4"/>
    <col width="25" customWidth="1" min="5" max="5"/>
  </cols>
  <sheetData>
    <row r="1">
      <c r="A1" s="1" t="inlineStr">
        <is>
          <t>Comparable Sales — Fort Lauderdale Beach</t>
        </is>
      </c>
    </row>
    <row r="2"/>
    <row r="3">
      <c r="A3" s="2" t="inlineStr">
        <is>
          <t>Address</t>
        </is>
      </c>
      <c r="B3" s="2" t="inlineStr">
        <is>
          <t>Sale Price</t>
        </is>
      </c>
      <c r="C3" s="2" t="inlineStr">
        <is>
          <t>SF</t>
        </is>
      </c>
      <c r="D3" s="2" t="inlineStr">
        <is>
          <t>$/SF</t>
        </is>
      </c>
      <c r="E3" s="2" t="inlineStr">
        <is>
          <t>Notes</t>
        </is>
      </c>
    </row>
    <row r="4">
      <c r="A4" t="inlineStr">
        <is>
          <t>3052 N Atlantic Blvd</t>
        </is>
      </c>
      <c r="B4" s="3" t="n">
        <v>11500000</v>
      </c>
      <c r="C4" s="6" t="n">
        <v>4551</v>
      </c>
      <c r="D4" s="3">
        <f>B4/C4</f>
        <v/>
      </c>
      <c r="E4" t="inlineStr">
        <is>
          <t>Recent oceanfront trade</t>
        </is>
      </c>
    </row>
    <row r="5">
      <c r="A5" t="inlineStr">
        <is>
          <t>1813 N Fort Lauderdale Beach Blvd</t>
        </is>
      </c>
      <c r="B5" s="3" t="n">
        <v>8500000</v>
      </c>
      <c r="C5" s="6" t="n">
        <v>4133</v>
      </c>
      <c r="D5" s="3">
        <f>B5/C5</f>
        <v/>
      </c>
      <c r="E5" t="inlineStr">
        <is>
          <t>Beachfront sale</t>
        </is>
      </c>
    </row>
    <row r="6">
      <c r="A6" t="inlineStr">
        <is>
          <t>3100 N Atlantic Blvd</t>
        </is>
      </c>
      <c r="B6" s="3" t="n">
        <v>9750000</v>
      </c>
      <c r="C6" s="6" t="n">
        <v>4200</v>
      </c>
      <c r="D6" s="3">
        <f>B6/C6</f>
        <v/>
      </c>
      <c r="E6" t="inlineStr">
        <is>
          <t>Comparable luxury home</t>
        </is>
      </c>
    </row>
    <row r="7">
      <c r="A7" t="inlineStr">
        <is>
          <t>2900 N Atlantic Blvd</t>
        </is>
      </c>
      <c r="B7" s="3" t="n">
        <v>10200000</v>
      </c>
      <c r="C7" s="6" t="n">
        <v>4500</v>
      </c>
      <c r="D7" s="3">
        <f>B7/C7</f>
        <v/>
      </c>
      <c r="E7" t="inlineStr">
        <is>
          <t>Direct ocean view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2026-05-12T16:26:47Z</dcterms:created>
  <dcterms:modified xmlns:dcterms="http://purl.org/dc/terms/" xmlns:xsi="http://www.w3.org/2001/XMLSchema-instance" xsi:type="dcterms:W3CDTF">2026-05-12T16:26:47Z</dcterms:modified>
</cp:coreProperties>
</file>